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ás\Desktop\1. THE JAKOMAT\Eladások\Maráczi\"/>
    </mc:Choice>
  </mc:AlternateContent>
  <bookViews>
    <workbookView xWindow="0" yWindow="0" windowWidth="19160" windowHeight="6890"/>
  </bookViews>
  <sheets>
    <sheet name="01.15.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3" l="1"/>
  <c r="P6" i="3" l="1"/>
  <c r="P4" i="3"/>
  <c r="P20" i="3" l="1"/>
  <c r="Q20" i="3" s="1"/>
  <c r="P19" i="3"/>
  <c r="Q19" i="3" s="1"/>
  <c r="P18" i="3"/>
  <c r="Q18" i="3" s="1"/>
  <c r="P17" i="3"/>
  <c r="Q17" i="3" s="1"/>
  <c r="P13" i="3"/>
  <c r="Q13" i="3" s="1"/>
  <c r="P12" i="3"/>
  <c r="Q12" i="3" s="1"/>
  <c r="P11" i="3"/>
  <c r="Q11" i="3" s="1"/>
  <c r="P5" i="3"/>
  <c r="Q5" i="3" s="1"/>
  <c r="Q6" i="3"/>
  <c r="P7" i="3"/>
  <c r="Q7" i="3" s="1"/>
  <c r="P22" i="3" l="1"/>
  <c r="Q4" i="3" l="1"/>
  <c r="Q22" i="3" s="1"/>
  <c r="D8" i="3" l="1"/>
  <c r="D14" i="3" l="1"/>
  <c r="D22" i="3"/>
</calcChain>
</file>

<file path=xl/sharedStrings.xml><?xml version="1.0" encoding="utf-8"?>
<sst xmlns="http://schemas.openxmlformats.org/spreadsheetml/2006/main" count="99" uniqueCount="63">
  <si>
    <t>m2</t>
  </si>
  <si>
    <t>raktár</t>
  </si>
  <si>
    <t>iroda</t>
  </si>
  <si>
    <t>összesen:</t>
  </si>
  <si>
    <t>2378/B</t>
  </si>
  <si>
    <t>2378/C</t>
  </si>
  <si>
    <t>bérleti díj</t>
  </si>
  <si>
    <t>Eur/m2/hó</t>
  </si>
  <si>
    <t>üzemeltetés</t>
  </si>
  <si>
    <t>Bérlő</t>
  </si>
  <si>
    <t>Marken Kft</t>
  </si>
  <si>
    <t xml:space="preserve">HBPO </t>
  </si>
  <si>
    <t>Bérleti szerződés ideje:</t>
  </si>
  <si>
    <t>év</t>
  </si>
  <si>
    <t>3+2+2</t>
  </si>
  <si>
    <t>státusz</t>
  </si>
  <si>
    <t>aláírt</t>
  </si>
  <si>
    <t>Labor fsz</t>
  </si>
  <si>
    <t>iroda fsz</t>
  </si>
  <si>
    <t>iroda emelet</t>
  </si>
  <si>
    <t>16+4+4+4</t>
  </si>
  <si>
    <t>Státuszt</t>
  </si>
  <si>
    <t>InterCars</t>
  </si>
  <si>
    <t>ETN Kft</t>
  </si>
  <si>
    <t>HICP szerint 2 évente</t>
  </si>
  <si>
    <t>HICP szerint évente</t>
  </si>
  <si>
    <t>10 év</t>
  </si>
  <si>
    <t>Indexálás</t>
  </si>
  <si>
    <t>VELOSI</t>
  </si>
  <si>
    <t>8+2</t>
  </si>
  <si>
    <t>havi</t>
  </si>
  <si>
    <t>bérleti díj fizetés ütemezése</t>
  </si>
  <si>
    <t>Mozaik Komplexum</t>
  </si>
  <si>
    <t>5+3</t>
  </si>
  <si>
    <t>beköltözés ideje</t>
  </si>
  <si>
    <t>2022. 04. hó</t>
  </si>
  <si>
    <t>2023. 05. hó</t>
  </si>
  <si>
    <t>2023.04. hó</t>
  </si>
  <si>
    <t>2022.12. hó</t>
  </si>
  <si>
    <t>bérleti díj/kaució fizetés</t>
  </si>
  <si>
    <t>kaució+bérleti díj</t>
  </si>
  <si>
    <t>kaudió+bérleti díj</t>
  </si>
  <si>
    <t>kaució</t>
  </si>
  <si>
    <t>tevékenység</t>
  </si>
  <si>
    <t>logisztika, raktározás, ügyfélszolgálat</t>
  </si>
  <si>
    <t>autóalkatrész nagykereskedelem</t>
  </si>
  <si>
    <t>autóipari beszállítás, tervezés, frontmodulok gyártása, tervezése. Győrben ennek tervezése zajlik</t>
  </si>
  <si>
    <t>2024. 06. hó</t>
  </si>
  <si>
    <t>Státusz</t>
  </si>
  <si>
    <t>6 havi</t>
  </si>
  <si>
    <t>Megnevezés</t>
  </si>
  <si>
    <t>Terület</t>
  </si>
  <si>
    <t>2378/A épület</t>
  </si>
  <si>
    <t>2378/B épület</t>
  </si>
  <si>
    <t>2378/C épület</t>
  </si>
  <si>
    <t>Bérleti szerződés ideje</t>
  </si>
  <si>
    <t>Bérleti szerződés indexálás</t>
  </si>
  <si>
    <t>akkumulátor gyártás, beszállítás</t>
  </si>
  <si>
    <t xml:space="preserve"> árbevétel havonta 2024-ben</t>
  </si>
  <si>
    <t>2024. éves árbevétel</t>
  </si>
  <si>
    <t>2023.</t>
  </si>
  <si>
    <t>2024.</t>
  </si>
  <si>
    <t>napelem, energia szolg.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</si>
</sst>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Ft&quot;_-;\-* #,##0.00\ &quot;Ft&quot;_-;_-* &quot;-&quot;??\ &quot;Ft&quot;_-;_-@_-"/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\ &quot;árbevétel 2024. egész évre, HICP szerint emelt&quot;\ General\ &quot;%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164" fontId="0" fillId="0" borderId="1" xfId="1" applyNumberFormat="1" applyFont="1" applyBorder="1"/>
    <xf numFmtId="164" fontId="0" fillId="0" borderId="1" xfId="0" applyNumberFormat="1" applyBorder="1"/>
    <xf numFmtId="164" fontId="0" fillId="2" borderId="1" xfId="1" applyNumberFormat="1" applyFont="1" applyFill="1" applyBorder="1"/>
    <xf numFmtId="164" fontId="0" fillId="2" borderId="1" xfId="0" applyNumberFormat="1" applyFill="1" applyBorder="1"/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/>
    <xf numFmtId="165" fontId="0" fillId="0" borderId="9" xfId="0" applyNumberFormat="1" applyBorder="1"/>
    <xf numFmtId="0" fontId="0" fillId="0" borderId="9" xfId="0" applyBorder="1"/>
    <xf numFmtId="0" fontId="0" fillId="0" borderId="11" xfId="0" applyBorder="1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64" fontId="0" fillId="0" borderId="14" xfId="1" applyNumberFormat="1" applyFont="1" applyBorder="1"/>
    <xf numFmtId="164" fontId="0" fillId="0" borderId="14" xfId="0" applyNumberFormat="1" applyBorder="1"/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vertical="center"/>
    </xf>
    <xf numFmtId="165" fontId="0" fillId="0" borderId="14" xfId="0" applyNumberFormat="1" applyBorder="1"/>
    <xf numFmtId="165" fontId="0" fillId="0" borderId="16" xfId="0" applyNumberForma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0" xfId="1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5" fontId="0" fillId="0" borderId="21" xfId="0" applyNumberFormat="1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3" fillId="0" borderId="7" xfId="1" applyFont="1" applyBorder="1" applyAlignment="1">
      <alignment horizontal="center" wrapText="1"/>
    </xf>
    <xf numFmtId="44" fontId="3" fillId="0" borderId="3" xfId="1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166" fontId="0" fillId="2" borderId="17" xfId="0" applyNumberFormat="1" applyFill="1" applyBorder="1" applyAlignment="1">
      <alignment horizontal="center" vertical="center" wrapText="1"/>
    </xf>
    <xf numFmtId="166" fontId="0" fillId="2" borderId="18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4"/>
  <sheetViews>
    <sheetView tabSelected="1" workbookViewId="0">
      <selection activeCell="L30" sqref="L30"/>
    </sheetView>
  </sheetViews>
  <sheetFormatPr defaultRowHeight="14.5" x14ac:dyDescent="0.35"/>
  <cols>
    <col min="1" max="1" width="4.54296875" customWidth="1"/>
    <col min="3" max="3" width="11.7265625" customWidth="1"/>
    <col min="4" max="4" width="10.81640625" style="28" customWidth="1"/>
    <col min="5" max="7" width="12" customWidth="1"/>
    <col min="8" max="8" width="18.7265625" style="1" bestFit="1" customWidth="1"/>
    <col min="9" max="9" width="22.1796875" bestFit="1" customWidth="1"/>
    <col min="10" max="10" width="20.453125" customWidth="1"/>
    <col min="11" max="11" width="13.81640625" customWidth="1"/>
    <col min="12" max="12" width="15.81640625" bestFit="1" customWidth="1"/>
    <col min="13" max="13" width="16.54296875" customWidth="1"/>
    <col min="14" max="14" width="14.54296875" customWidth="1"/>
    <col min="15" max="15" width="19.453125" customWidth="1"/>
    <col min="16" max="16" width="28.81640625" customWidth="1"/>
    <col min="17" max="17" width="23.1796875" customWidth="1"/>
    <col min="18" max="19" width="22.7265625" customWidth="1"/>
  </cols>
  <sheetData>
    <row r="1" spans="2:17" ht="15" thickBot="1" x14ac:dyDescent="0.4"/>
    <row r="2" spans="2:17" ht="15" customHeight="1" x14ac:dyDescent="0.35">
      <c r="B2" s="84" t="s">
        <v>50</v>
      </c>
      <c r="C2" s="85"/>
      <c r="D2" s="29" t="s">
        <v>51</v>
      </c>
      <c r="E2" s="79" t="s">
        <v>7</v>
      </c>
      <c r="F2" s="79"/>
      <c r="G2" s="79"/>
      <c r="H2" s="65" t="s">
        <v>9</v>
      </c>
      <c r="I2" s="46" t="s">
        <v>55</v>
      </c>
      <c r="J2" s="56" t="s">
        <v>56</v>
      </c>
      <c r="K2" s="65" t="s">
        <v>15</v>
      </c>
      <c r="L2" s="65" t="s">
        <v>34</v>
      </c>
      <c r="M2" s="56" t="s">
        <v>39</v>
      </c>
      <c r="N2" s="72" t="s">
        <v>31</v>
      </c>
      <c r="O2" s="56" t="s">
        <v>43</v>
      </c>
      <c r="P2" s="82" t="s">
        <v>58</v>
      </c>
      <c r="Q2" s="75" t="s">
        <v>59</v>
      </c>
    </row>
    <row r="3" spans="2:17" ht="28.5" customHeight="1" x14ac:dyDescent="0.35">
      <c r="B3" s="80" t="s">
        <v>52</v>
      </c>
      <c r="C3" s="81"/>
      <c r="D3" s="35" t="s">
        <v>0</v>
      </c>
      <c r="E3" s="35" t="s">
        <v>60</v>
      </c>
      <c r="F3" s="35" t="s">
        <v>61</v>
      </c>
      <c r="G3" s="35" t="s">
        <v>8</v>
      </c>
      <c r="H3" s="66"/>
      <c r="I3" s="44" t="s">
        <v>13</v>
      </c>
      <c r="J3" s="57"/>
      <c r="K3" s="66"/>
      <c r="L3" s="66"/>
      <c r="M3" s="57"/>
      <c r="N3" s="73"/>
      <c r="O3" s="57"/>
      <c r="P3" s="83"/>
      <c r="Q3" s="76"/>
    </row>
    <row r="4" spans="2:17" x14ac:dyDescent="0.35">
      <c r="B4" s="74" t="s">
        <v>1</v>
      </c>
      <c r="C4" s="71"/>
      <c r="D4" s="44">
        <v>963</v>
      </c>
      <c r="E4" s="2">
        <v>4.9000000000000004</v>
      </c>
      <c r="F4" s="2">
        <v>4.9000000000000004</v>
      </c>
      <c r="G4" s="3">
        <v>0.6</v>
      </c>
      <c r="H4" s="44" t="s">
        <v>10</v>
      </c>
      <c r="I4" s="44" t="s">
        <v>14</v>
      </c>
      <c r="J4" s="44" t="s">
        <v>24</v>
      </c>
      <c r="K4" s="41" t="s">
        <v>16</v>
      </c>
      <c r="L4" s="41" t="s">
        <v>35</v>
      </c>
      <c r="M4" s="54" t="s">
        <v>40</v>
      </c>
      <c r="N4" s="71" t="s">
        <v>30</v>
      </c>
      <c r="O4" s="67" t="s">
        <v>44</v>
      </c>
      <c r="P4" s="9">
        <f>SUM(D4*(F4+G4))</f>
        <v>5296.5</v>
      </c>
      <c r="Q4" s="10">
        <f>SUM(P4*12)</f>
        <v>63558</v>
      </c>
    </row>
    <row r="5" spans="2:17" x14ac:dyDescent="0.35">
      <c r="B5" s="77" t="s">
        <v>2</v>
      </c>
      <c r="C5" s="78"/>
      <c r="D5" s="44">
        <v>485</v>
      </c>
      <c r="E5" s="2">
        <v>7.9</v>
      </c>
      <c r="F5" s="2">
        <v>7.9</v>
      </c>
      <c r="G5" s="3">
        <v>0.6</v>
      </c>
      <c r="H5" s="44" t="s">
        <v>10</v>
      </c>
      <c r="I5" s="44" t="s">
        <v>14</v>
      </c>
      <c r="J5" s="44" t="s">
        <v>24</v>
      </c>
      <c r="K5" s="41" t="s">
        <v>16</v>
      </c>
      <c r="L5" s="41" t="s">
        <v>35</v>
      </c>
      <c r="M5" s="55"/>
      <c r="N5" s="71"/>
      <c r="O5" s="68"/>
      <c r="P5" s="9">
        <f>SUM(D5*(F5+G5))</f>
        <v>4122.5</v>
      </c>
      <c r="Q5" s="10">
        <f t="shared" ref="Q5:Q7" si="0">SUM(P5*12)</f>
        <v>49470</v>
      </c>
    </row>
    <row r="6" spans="2:17" x14ac:dyDescent="0.35">
      <c r="B6" s="74" t="s">
        <v>1</v>
      </c>
      <c r="C6" s="71"/>
      <c r="D6" s="44">
        <v>1078</v>
      </c>
      <c r="E6" s="2">
        <v>4.9000000000000004</v>
      </c>
      <c r="F6" s="2">
        <v>5.0999999999999996</v>
      </c>
      <c r="G6" s="3">
        <v>0.6</v>
      </c>
      <c r="H6" s="41" t="s">
        <v>22</v>
      </c>
      <c r="I6" s="41" t="s">
        <v>33</v>
      </c>
      <c r="J6" s="44" t="s">
        <v>25</v>
      </c>
      <c r="K6" s="41" t="s">
        <v>16</v>
      </c>
      <c r="L6" s="41" t="s">
        <v>36</v>
      </c>
      <c r="M6" s="60" t="s">
        <v>42</v>
      </c>
      <c r="N6" s="71"/>
      <c r="O6" s="67" t="s">
        <v>45</v>
      </c>
      <c r="P6" s="9">
        <f>SUM(D6*(F6+G6))</f>
        <v>6144.5999999999995</v>
      </c>
      <c r="Q6" s="10">
        <f t="shared" si="0"/>
        <v>73735.199999999997</v>
      </c>
    </row>
    <row r="7" spans="2:17" x14ac:dyDescent="0.35">
      <c r="B7" s="74" t="s">
        <v>2</v>
      </c>
      <c r="C7" s="71"/>
      <c r="D7" s="44">
        <v>122</v>
      </c>
      <c r="E7" s="2">
        <v>8.9</v>
      </c>
      <c r="F7" s="2">
        <v>9.1999999999999993</v>
      </c>
      <c r="G7" s="3">
        <v>0.6</v>
      </c>
      <c r="H7" s="41" t="s">
        <v>22</v>
      </c>
      <c r="I7" s="41" t="s">
        <v>33</v>
      </c>
      <c r="J7" s="44" t="s">
        <v>25</v>
      </c>
      <c r="K7" s="41" t="s">
        <v>16</v>
      </c>
      <c r="L7" s="41" t="s">
        <v>47</v>
      </c>
      <c r="M7" s="61"/>
      <c r="N7" s="71"/>
      <c r="O7" s="68"/>
      <c r="P7" s="9">
        <f>SUM(D7*(F7+G7))</f>
        <v>1195.5999999999999</v>
      </c>
      <c r="Q7" s="10">
        <f t="shared" si="0"/>
        <v>14347.199999999999</v>
      </c>
    </row>
    <row r="8" spans="2:17" x14ac:dyDescent="0.35">
      <c r="B8" s="88" t="s">
        <v>3</v>
      </c>
      <c r="C8" s="89"/>
      <c r="D8" s="44">
        <f>SUM(D4:D7)</f>
        <v>2648</v>
      </c>
      <c r="E8" s="4"/>
      <c r="F8" s="4"/>
      <c r="G8" s="5"/>
      <c r="H8" s="7"/>
      <c r="I8" s="44"/>
      <c r="J8" s="44"/>
      <c r="K8" s="6"/>
      <c r="L8" s="6"/>
      <c r="M8" s="6"/>
      <c r="N8" s="71"/>
      <c r="O8" s="6"/>
      <c r="P8" s="39"/>
      <c r="Q8" s="11"/>
    </row>
    <row r="9" spans="2:17" x14ac:dyDescent="0.35">
      <c r="B9" s="12"/>
      <c r="C9" s="49"/>
      <c r="D9" s="50"/>
      <c r="E9" s="51"/>
      <c r="F9" s="51"/>
      <c r="G9" s="51"/>
      <c r="H9" s="52"/>
      <c r="I9" s="49"/>
      <c r="J9" s="49"/>
      <c r="K9" s="49"/>
      <c r="L9" s="49"/>
      <c r="M9" s="49"/>
      <c r="N9" s="53"/>
      <c r="O9" s="49"/>
      <c r="P9" s="49"/>
      <c r="Q9" s="15"/>
    </row>
    <row r="10" spans="2:17" x14ac:dyDescent="0.35">
      <c r="B10" s="92" t="s">
        <v>53</v>
      </c>
      <c r="C10" s="93"/>
      <c r="D10" s="36" t="s">
        <v>0</v>
      </c>
      <c r="E10" s="45" t="s">
        <v>6</v>
      </c>
      <c r="F10" s="45"/>
      <c r="G10" s="45" t="s">
        <v>8</v>
      </c>
      <c r="H10" s="26" t="s">
        <v>9</v>
      </c>
      <c r="I10" s="27" t="s">
        <v>12</v>
      </c>
      <c r="J10" s="27" t="s">
        <v>27</v>
      </c>
      <c r="K10" s="26" t="s">
        <v>48</v>
      </c>
      <c r="L10" s="26" t="s">
        <v>21</v>
      </c>
      <c r="M10" s="8"/>
      <c r="N10" s="71" t="s">
        <v>30</v>
      </c>
      <c r="O10" s="67" t="s">
        <v>45</v>
      </c>
      <c r="P10" s="40"/>
      <c r="Q10" s="16" t="s">
        <v>4</v>
      </c>
    </row>
    <row r="11" spans="2:17" x14ac:dyDescent="0.35">
      <c r="B11" s="74" t="s">
        <v>1</v>
      </c>
      <c r="C11" s="71"/>
      <c r="D11" s="44">
        <v>840</v>
      </c>
      <c r="E11" s="2">
        <v>4.5</v>
      </c>
      <c r="F11" s="2">
        <v>4.7</v>
      </c>
      <c r="G11" s="3">
        <v>0.6</v>
      </c>
      <c r="H11" s="42" t="s">
        <v>23</v>
      </c>
      <c r="I11" s="42" t="s">
        <v>26</v>
      </c>
      <c r="J11" s="42" t="s">
        <v>25</v>
      </c>
      <c r="K11" s="42" t="s">
        <v>16</v>
      </c>
      <c r="L11" s="42" t="s">
        <v>37</v>
      </c>
      <c r="M11" s="42" t="s">
        <v>41</v>
      </c>
      <c r="N11" s="71"/>
      <c r="O11" s="68"/>
      <c r="P11" s="9">
        <f>SUM(D11*(F11+G11))</f>
        <v>4452</v>
      </c>
      <c r="Q11" s="10">
        <f>SUM(P11*12)</f>
        <v>53424</v>
      </c>
    </row>
    <row r="12" spans="2:17" x14ac:dyDescent="0.35">
      <c r="B12" s="77" t="s">
        <v>1</v>
      </c>
      <c r="C12" s="78"/>
      <c r="D12" s="44">
        <v>970</v>
      </c>
      <c r="E12" s="2">
        <v>4</v>
      </c>
      <c r="F12" s="2">
        <v>4.0999999999999996</v>
      </c>
      <c r="G12" s="3">
        <v>0.8</v>
      </c>
      <c r="H12" s="54" t="s">
        <v>28</v>
      </c>
      <c r="I12" s="54" t="s">
        <v>29</v>
      </c>
      <c r="J12" s="54" t="s">
        <v>25</v>
      </c>
      <c r="K12" s="54" t="s">
        <v>16</v>
      </c>
      <c r="L12" s="54" t="s">
        <v>38</v>
      </c>
      <c r="M12" s="60" t="s">
        <v>40</v>
      </c>
      <c r="N12" s="71"/>
      <c r="O12" s="67" t="s">
        <v>57</v>
      </c>
      <c r="P12" s="9">
        <f>SUM(D12*(F12+G12))</f>
        <v>4752.9999999999991</v>
      </c>
      <c r="Q12" s="10">
        <f t="shared" ref="Q12:Q13" si="1">SUM(P12*12)</f>
        <v>57035.999999999985</v>
      </c>
    </row>
    <row r="13" spans="2:17" x14ac:dyDescent="0.35">
      <c r="B13" s="74" t="s">
        <v>2</v>
      </c>
      <c r="C13" s="71"/>
      <c r="D13" s="44">
        <v>70</v>
      </c>
      <c r="E13" s="2">
        <v>7.9</v>
      </c>
      <c r="F13" s="2">
        <v>8.1999999999999993</v>
      </c>
      <c r="G13" s="3">
        <v>0.8</v>
      </c>
      <c r="H13" s="55"/>
      <c r="I13" s="55"/>
      <c r="J13" s="55"/>
      <c r="K13" s="55"/>
      <c r="L13" s="55"/>
      <c r="M13" s="61"/>
      <c r="N13" s="71"/>
      <c r="O13" s="68"/>
      <c r="P13" s="9">
        <f>SUM(D13*(F13+G13))</f>
        <v>630</v>
      </c>
      <c r="Q13" s="10">
        <f t="shared" si="1"/>
        <v>7560</v>
      </c>
    </row>
    <row r="14" spans="2:17" x14ac:dyDescent="0.35">
      <c r="B14" s="88" t="s">
        <v>3</v>
      </c>
      <c r="C14" s="89"/>
      <c r="D14" s="44">
        <f>SUM(D11:D13)</f>
        <v>1880</v>
      </c>
      <c r="E14" s="4"/>
      <c r="F14" s="4"/>
      <c r="G14" s="5"/>
      <c r="H14" s="7"/>
      <c r="I14" s="7"/>
      <c r="J14" s="7"/>
      <c r="K14" s="7"/>
      <c r="L14" s="7"/>
      <c r="M14" s="7"/>
      <c r="N14" s="71"/>
      <c r="O14" s="7"/>
      <c r="P14" s="39"/>
      <c r="Q14" s="11"/>
    </row>
    <row r="15" spans="2:17" x14ac:dyDescent="0.35">
      <c r="B15" s="12"/>
      <c r="C15" s="49"/>
      <c r="D15" s="50"/>
      <c r="E15" s="51"/>
      <c r="F15" s="51"/>
      <c r="G15" s="51"/>
      <c r="H15" s="52"/>
      <c r="I15" s="49"/>
      <c r="J15" s="49"/>
      <c r="K15" s="49"/>
      <c r="L15" s="49"/>
      <c r="M15" s="49"/>
      <c r="N15" s="53"/>
      <c r="O15" s="49"/>
      <c r="P15" s="49"/>
      <c r="Q15" s="15"/>
    </row>
    <row r="16" spans="2:17" ht="14.5" customHeight="1" x14ac:dyDescent="0.35">
      <c r="B16" s="90" t="s">
        <v>54</v>
      </c>
      <c r="C16" s="91"/>
      <c r="D16" s="37" t="s">
        <v>0</v>
      </c>
      <c r="E16" s="43" t="s">
        <v>6</v>
      </c>
      <c r="F16" s="43"/>
      <c r="G16" s="43" t="s">
        <v>8</v>
      </c>
      <c r="H16" s="54" t="s">
        <v>11</v>
      </c>
      <c r="I16" s="54" t="s">
        <v>20</v>
      </c>
      <c r="J16" s="54" t="s">
        <v>25</v>
      </c>
      <c r="K16" s="63" t="s">
        <v>16</v>
      </c>
      <c r="L16" s="58">
        <v>44986</v>
      </c>
      <c r="M16" s="62" t="s">
        <v>40</v>
      </c>
      <c r="N16" s="54" t="s">
        <v>30</v>
      </c>
      <c r="O16" s="69" t="s">
        <v>46</v>
      </c>
      <c r="P16" s="40"/>
      <c r="Q16" s="16" t="s">
        <v>5</v>
      </c>
    </row>
    <row r="17" spans="2:17" x14ac:dyDescent="0.35">
      <c r="B17" s="74" t="s">
        <v>1</v>
      </c>
      <c r="C17" s="71"/>
      <c r="D17" s="44">
        <v>929</v>
      </c>
      <c r="E17" s="2">
        <v>4.9000000000000004</v>
      </c>
      <c r="F17" s="2">
        <v>5.0999999999999996</v>
      </c>
      <c r="G17" s="3">
        <v>0.6</v>
      </c>
      <c r="H17" s="70"/>
      <c r="I17" s="70"/>
      <c r="J17" s="70"/>
      <c r="K17" s="64"/>
      <c r="L17" s="59"/>
      <c r="M17" s="62"/>
      <c r="N17" s="70"/>
      <c r="O17" s="69"/>
      <c r="P17" s="9">
        <f>SUM(D17*(F17+G17))</f>
        <v>5295.2999999999993</v>
      </c>
      <c r="Q17" s="10">
        <f>SUM(P17*12)</f>
        <v>63543.599999999991</v>
      </c>
    </row>
    <row r="18" spans="2:17" x14ac:dyDescent="0.35">
      <c r="B18" s="74" t="s">
        <v>17</v>
      </c>
      <c r="C18" s="71"/>
      <c r="D18" s="44">
        <v>162</v>
      </c>
      <c r="E18" s="2">
        <v>8.9</v>
      </c>
      <c r="F18" s="2">
        <v>9.1999999999999993</v>
      </c>
      <c r="G18" s="3">
        <v>0.6</v>
      </c>
      <c r="H18" s="70"/>
      <c r="I18" s="70"/>
      <c r="J18" s="70"/>
      <c r="K18" s="64"/>
      <c r="L18" s="59"/>
      <c r="M18" s="62"/>
      <c r="N18" s="70"/>
      <c r="O18" s="69"/>
      <c r="P18" s="9">
        <f>SUM(D18*(F18+G18))</f>
        <v>1587.6</v>
      </c>
      <c r="Q18" s="10">
        <f t="shared" ref="Q18:Q20" si="2">SUM(P18*12)</f>
        <v>19051.199999999997</v>
      </c>
    </row>
    <row r="19" spans="2:17" x14ac:dyDescent="0.35">
      <c r="B19" s="74" t="s">
        <v>18</v>
      </c>
      <c r="C19" s="71"/>
      <c r="D19" s="44">
        <v>653</v>
      </c>
      <c r="E19" s="2">
        <v>8.9</v>
      </c>
      <c r="F19" s="2">
        <v>9.1999999999999993</v>
      </c>
      <c r="G19" s="3">
        <v>0.6</v>
      </c>
      <c r="H19" s="70"/>
      <c r="I19" s="70"/>
      <c r="J19" s="70"/>
      <c r="K19" s="64"/>
      <c r="L19" s="59"/>
      <c r="M19" s="62"/>
      <c r="N19" s="70"/>
      <c r="O19" s="69"/>
      <c r="P19" s="9">
        <f>SUM(D19*(F19+G19))</f>
        <v>6399.4</v>
      </c>
      <c r="Q19" s="10">
        <f t="shared" si="2"/>
        <v>76792.799999999988</v>
      </c>
    </row>
    <row r="20" spans="2:17" x14ac:dyDescent="0.35">
      <c r="B20" s="74" t="s">
        <v>19</v>
      </c>
      <c r="C20" s="71"/>
      <c r="D20" s="44">
        <v>650</v>
      </c>
      <c r="E20" s="2">
        <v>8.9</v>
      </c>
      <c r="F20" s="2">
        <v>9.1999999999999993</v>
      </c>
      <c r="G20" s="3">
        <v>0.6</v>
      </c>
      <c r="H20" s="55"/>
      <c r="I20" s="55"/>
      <c r="J20" s="70"/>
      <c r="K20" s="64"/>
      <c r="L20" s="59"/>
      <c r="M20" s="62"/>
      <c r="N20" s="55"/>
      <c r="O20" s="69"/>
      <c r="P20" s="9">
        <f>SUM(D20*(F20+G20))</f>
        <v>6369.9999999999991</v>
      </c>
      <c r="Q20" s="10">
        <f t="shared" si="2"/>
        <v>76439.999999999985</v>
      </c>
    </row>
    <row r="21" spans="2:17" x14ac:dyDescent="0.35">
      <c r="B21" s="77" t="s">
        <v>62</v>
      </c>
      <c r="C21" s="78"/>
      <c r="D21" s="44"/>
      <c r="E21" s="2"/>
      <c r="F21" s="2"/>
      <c r="G21" s="3"/>
      <c r="H21" s="47" t="s">
        <v>32</v>
      </c>
      <c r="I21" s="41">
        <v>20</v>
      </c>
      <c r="J21" s="8"/>
      <c r="K21" s="48" t="s">
        <v>16</v>
      </c>
      <c r="L21" s="22"/>
      <c r="M21" s="48"/>
      <c r="N21" s="44" t="s">
        <v>49</v>
      </c>
      <c r="O21" s="48"/>
      <c r="P21" s="38">
        <f>SUM(Q21/12)</f>
        <v>15833.333333333334</v>
      </c>
      <c r="Q21" s="10">
        <v>190000</v>
      </c>
    </row>
    <row r="22" spans="2:17" ht="15" thickBot="1" x14ac:dyDescent="0.4">
      <c r="B22" s="86" t="s">
        <v>3</v>
      </c>
      <c r="C22" s="87"/>
      <c r="D22" s="30">
        <f>SUM(D17:D20)</f>
        <v>2394</v>
      </c>
      <c r="E22" s="17"/>
      <c r="F22" s="17"/>
      <c r="G22" s="18"/>
      <c r="H22" s="19"/>
      <c r="I22" s="19"/>
      <c r="J22" s="19"/>
      <c r="K22" s="21"/>
      <c r="L22" s="21"/>
      <c r="M22" s="20"/>
      <c r="N22" s="23"/>
      <c r="O22" s="20"/>
      <c r="P22" s="24">
        <f>SUM(P4:P21)</f>
        <v>62079.833333333336</v>
      </c>
      <c r="Q22" s="25">
        <f>SUM(Q4:Q21)</f>
        <v>744958</v>
      </c>
    </row>
    <row r="23" spans="2:17" x14ac:dyDescent="0.35">
      <c r="B23" s="1"/>
      <c r="C23" s="1"/>
      <c r="E23" s="31"/>
      <c r="F23" s="31"/>
      <c r="G23" s="13"/>
      <c r="H23" s="14"/>
      <c r="I23" s="14"/>
      <c r="J23" s="14"/>
      <c r="K23" s="32"/>
      <c r="L23" s="32"/>
      <c r="M23" s="33"/>
      <c r="N23" s="14"/>
      <c r="O23" s="33"/>
      <c r="P23" s="34"/>
      <c r="Q23" s="34"/>
    </row>
    <row r="24" spans="2:17" x14ac:dyDescent="0.35">
      <c r="B24" s="1"/>
      <c r="C24" s="1"/>
    </row>
  </sheetData>
  <mergeCells count="51">
    <mergeCell ref="P2:P3"/>
    <mergeCell ref="B2:C2"/>
    <mergeCell ref="B22:C22"/>
    <mergeCell ref="B14:C14"/>
    <mergeCell ref="J16:J20"/>
    <mergeCell ref="B16:C16"/>
    <mergeCell ref="B21:C21"/>
    <mergeCell ref="H16:H20"/>
    <mergeCell ref="I16:I20"/>
    <mergeCell ref="B17:C17"/>
    <mergeCell ref="B18:C18"/>
    <mergeCell ref="B19:C19"/>
    <mergeCell ref="B20:C20"/>
    <mergeCell ref="B5:C5"/>
    <mergeCell ref="B8:C8"/>
    <mergeCell ref="B10:C10"/>
    <mergeCell ref="B11:C11"/>
    <mergeCell ref="B7:C7"/>
    <mergeCell ref="Q2:Q3"/>
    <mergeCell ref="H12:H13"/>
    <mergeCell ref="B12:C12"/>
    <mergeCell ref="I12:I13"/>
    <mergeCell ref="J12:J13"/>
    <mergeCell ref="L12:L13"/>
    <mergeCell ref="B13:C13"/>
    <mergeCell ref="E2:G2"/>
    <mergeCell ref="B6:C6"/>
    <mergeCell ref="H2:H3"/>
    <mergeCell ref="L2:L3"/>
    <mergeCell ref="B3:C3"/>
    <mergeCell ref="B4:C4"/>
    <mergeCell ref="J2:J3"/>
    <mergeCell ref="O12:O13"/>
    <mergeCell ref="O16:O20"/>
    <mergeCell ref="O2:O3"/>
    <mergeCell ref="O10:O11"/>
    <mergeCell ref="N16:N20"/>
    <mergeCell ref="N10:N14"/>
    <mergeCell ref="N2:N3"/>
    <mergeCell ref="N4:N8"/>
    <mergeCell ref="O4:O5"/>
    <mergeCell ref="O6:O7"/>
    <mergeCell ref="K12:K13"/>
    <mergeCell ref="M2:M3"/>
    <mergeCell ref="L16:L20"/>
    <mergeCell ref="M4:M5"/>
    <mergeCell ref="M6:M7"/>
    <mergeCell ref="M12:M13"/>
    <mergeCell ref="M16:M20"/>
    <mergeCell ref="K16:K20"/>
    <mergeCell ref="K2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01.15.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András</dc:creator>
  <cp:lastModifiedBy>András</cp:lastModifiedBy>
  <dcterms:created xsi:type="dcterms:W3CDTF">2022-04-22T10:13:25Z</dcterms:created>
  <dcterms:modified xsi:type="dcterms:W3CDTF">2024-01-30T09:01:07Z</dcterms:modified>
</cp:coreProperties>
</file>