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drás\Desktop\1. THE JAKOMAT\6. TAKARÉKBANK\2 M Euro\2023.03.24\"/>
    </mc:Choice>
  </mc:AlternateContent>
  <bookViews>
    <workbookView xWindow="0" yWindow="0" windowWidth="19180" windowHeight="6280"/>
  </bookViews>
  <sheets>
    <sheet name="05.10.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3" l="1"/>
  <c r="O20" i="3" l="1"/>
  <c r="P20" i="3" s="1"/>
  <c r="O21" i="3"/>
  <c r="P21" i="3" s="1"/>
  <c r="O22" i="3"/>
  <c r="P22" i="3" s="1"/>
  <c r="O19" i="3"/>
  <c r="P19" i="3" s="1"/>
  <c r="O13" i="3"/>
  <c r="O14" i="3"/>
  <c r="P14" i="3" s="1"/>
  <c r="O12" i="3"/>
  <c r="P12" i="3" s="1"/>
  <c r="O5" i="3"/>
  <c r="P5" i="3" s="1"/>
  <c r="O6" i="3"/>
  <c r="P6" i="3" s="1"/>
  <c r="O7" i="3"/>
  <c r="P7" i="3" s="1"/>
  <c r="P4" i="3"/>
  <c r="P13" i="3" l="1"/>
  <c r="P24" i="3" s="1"/>
  <c r="O24" i="3"/>
  <c r="D9" i="3"/>
  <c r="D16" i="3" l="1"/>
  <c r="D24" i="3"/>
</calcChain>
</file>

<file path=xl/sharedStrings.xml><?xml version="1.0" encoding="utf-8"?>
<sst xmlns="http://schemas.openxmlformats.org/spreadsheetml/2006/main" count="105" uniqueCount="56">
  <si>
    <t>2378/A</t>
  </si>
  <si>
    <t>m2</t>
  </si>
  <si>
    <t>raktár</t>
  </si>
  <si>
    <t>iroda</t>
  </si>
  <si>
    <t>összesen:</t>
  </si>
  <si>
    <t>2378/B</t>
  </si>
  <si>
    <t>2378/C</t>
  </si>
  <si>
    <t>bérleti díj</t>
  </si>
  <si>
    <t>megnevezés</t>
  </si>
  <si>
    <t>Eur/m2/hó</t>
  </si>
  <si>
    <t>üzemeltetés</t>
  </si>
  <si>
    <t>Bérlő</t>
  </si>
  <si>
    <t>Marken Kft</t>
  </si>
  <si>
    <t xml:space="preserve">HBPO </t>
  </si>
  <si>
    <t>Bérleti szerződés ideje:</t>
  </si>
  <si>
    <t>év</t>
  </si>
  <si>
    <t>terület</t>
  </si>
  <si>
    <t>3+2+2</t>
  </si>
  <si>
    <t>státusz</t>
  </si>
  <si>
    <t>aláírt</t>
  </si>
  <si>
    <t>Labor fsz</t>
  </si>
  <si>
    <t>iroda fsz</t>
  </si>
  <si>
    <t>iroda emelet</t>
  </si>
  <si>
    <t>16+4+4+4</t>
  </si>
  <si>
    <t>Státuszt</t>
  </si>
  <si>
    <t>InterCars</t>
  </si>
  <si>
    <t>ETN Kft</t>
  </si>
  <si>
    <t>Bérleti szerződés indexálás:</t>
  </si>
  <si>
    <t>HICP szerint 2 évente</t>
  </si>
  <si>
    <t>HICP szerint évente</t>
  </si>
  <si>
    <t>10 év</t>
  </si>
  <si>
    <t>Indexálás</t>
  </si>
  <si>
    <t>VELOSI</t>
  </si>
  <si>
    <t>8+2</t>
  </si>
  <si>
    <t>havi</t>
  </si>
  <si>
    <t>bérleti díj fizetés ütemezése</t>
  </si>
  <si>
    <t>bérbeadásból származó árbevétel havonta</t>
  </si>
  <si>
    <t>bérb.  árbevétele negyedéves</t>
  </si>
  <si>
    <t>tető</t>
  </si>
  <si>
    <t>Mozaik Komplexum</t>
  </si>
  <si>
    <t>5+3</t>
  </si>
  <si>
    <t>beköltözés ideje</t>
  </si>
  <si>
    <t>2022. 04. hó</t>
  </si>
  <si>
    <t>2023.04. hó</t>
  </si>
  <si>
    <t>2022.12. hó</t>
  </si>
  <si>
    <t>bérleti díj/kaució fizetés</t>
  </si>
  <si>
    <t>kaució+bérleti díj</t>
  </si>
  <si>
    <t>kaudió+bérleti díj</t>
  </si>
  <si>
    <t>kaució</t>
  </si>
  <si>
    <t>tevékenység</t>
  </si>
  <si>
    <t>logisztika, raktározás, ügyfélszolgálat</t>
  </si>
  <si>
    <t>autóalkatrész nagykereskedelem</t>
  </si>
  <si>
    <t>Akkumulátor gyártás, beszállítás</t>
  </si>
  <si>
    <t>autóipari beszállítás, tervezés, frontmodulok gyártása, tervezése. Győrben ennek tervezése zajlik</t>
  </si>
  <si>
    <t>2023. 06. hó</t>
  </si>
  <si>
    <t>2024. 06. hó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</si>
</sst>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Ft&quot;_-;\-* #,##0.00\ &quot;Ft&quot;_-;_-* &quot;-&quot;??\ &quot;Ft&quot;_-;_-@_-"/>
    <numFmt numFmtId="164" formatCode="_-* #,##0.00\ [$€-1]_-;\-* #,##0.00\ [$€-1]_-;_-* &quot;-&quot;??\ [$€-1]_-;_-@_-"/>
    <numFmt numFmtId="165" formatCode="_-* #,##0\ [$€-1]_-;\-* #,##0\ [$€-1]_-;_-* &quot;-&quot;??\ [$€-1]_-;_-@_-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0" fillId="0" borderId="1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164" fontId="0" fillId="0" borderId="1" xfId="1" applyNumberFormat="1" applyFont="1" applyBorder="1"/>
    <xf numFmtId="164" fontId="0" fillId="0" borderId="1" xfId="0" applyNumberFormat="1" applyBorder="1"/>
    <xf numFmtId="164" fontId="0" fillId="2" borderId="1" xfId="1" applyNumberFormat="1" applyFont="1" applyFill="1" applyBorder="1"/>
    <xf numFmtId="164" fontId="0" fillId="2" borderId="1" xfId="0" applyNumberFormat="1" applyFill="1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165" fontId="0" fillId="0" borderId="1" xfId="0" applyNumberFormat="1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/>
    <xf numFmtId="0" fontId="0" fillId="0" borderId="7" xfId="0" applyBorder="1" applyAlignment="1"/>
    <xf numFmtId="0" fontId="0" fillId="0" borderId="7" xfId="0" applyBorder="1" applyAlignment="1">
      <alignment horizontal="center"/>
    </xf>
    <xf numFmtId="0" fontId="0" fillId="0" borderId="7" xfId="0" applyBorder="1"/>
    <xf numFmtId="165" fontId="0" fillId="0" borderId="11" xfId="0" applyNumberFormat="1" applyBorder="1"/>
    <xf numFmtId="0" fontId="0" fillId="0" borderId="11" xfId="0" applyBorder="1"/>
    <xf numFmtId="0" fontId="0" fillId="0" borderId="13" xfId="0" applyBorder="1"/>
    <xf numFmtId="0" fontId="0" fillId="0" borderId="0" xfId="0" applyBorder="1"/>
    <xf numFmtId="164" fontId="0" fillId="0" borderId="0" xfId="0" applyNumberFormat="1" applyBorder="1"/>
    <xf numFmtId="0" fontId="0" fillId="0" borderId="0" xfId="0" applyBorder="1" applyAlignment="1">
      <alignment vertical="center"/>
    </xf>
    <xf numFmtId="0" fontId="0" fillId="0" borderId="14" xfId="0" applyBorder="1"/>
    <xf numFmtId="0" fontId="0" fillId="0" borderId="11" xfId="0" applyBorder="1" applyAlignment="1">
      <alignment horizontal="center"/>
    </xf>
    <xf numFmtId="0" fontId="0" fillId="0" borderId="16" xfId="0" applyBorder="1" applyAlignment="1">
      <alignment horizontal="right"/>
    </xf>
    <xf numFmtId="164" fontId="0" fillId="0" borderId="16" xfId="1" applyNumberFormat="1" applyFont="1" applyBorder="1"/>
    <xf numFmtId="164" fontId="0" fillId="0" borderId="16" xfId="0" applyNumberFormat="1" applyBorder="1"/>
    <xf numFmtId="0" fontId="0" fillId="0" borderId="17" xfId="0" applyBorder="1" applyAlignment="1">
      <alignment vertical="center"/>
    </xf>
    <xf numFmtId="165" fontId="0" fillId="3" borderId="16" xfId="0" applyNumberFormat="1" applyFill="1" applyBorder="1"/>
    <xf numFmtId="165" fontId="0" fillId="3" borderId="18" xfId="0" applyNumberFormat="1" applyFill="1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7" xfId="0" applyBorder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44" fontId="0" fillId="0" borderId="8" xfId="1" applyFont="1" applyBorder="1" applyAlignment="1">
      <alignment horizontal="center" wrapText="1"/>
    </xf>
    <xf numFmtId="44" fontId="0" fillId="0" borderId="3" xfId="1" applyFont="1" applyBorder="1" applyAlignment="1">
      <alignment horizontal="center" wrapText="1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2">
    <cellStyle name="Normál" xfId="0" builtinId="0"/>
    <cellStyle name="Pénznem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6"/>
  <sheetViews>
    <sheetView tabSelected="1" workbookViewId="0">
      <selection activeCell="K8" sqref="K8"/>
    </sheetView>
  </sheetViews>
  <sheetFormatPr defaultRowHeight="14.5" x14ac:dyDescent="0.35"/>
  <cols>
    <col min="4" max="4" width="15.453125" customWidth="1"/>
    <col min="5" max="6" width="14" customWidth="1"/>
    <col min="7" max="7" width="19.1796875" style="8" customWidth="1"/>
    <col min="8" max="9" width="22.453125" customWidth="1"/>
    <col min="10" max="12" width="16.6328125" customWidth="1"/>
    <col min="13" max="14" width="19.453125" customWidth="1"/>
    <col min="15" max="15" width="20.453125" customWidth="1"/>
    <col min="16" max="16" width="18.54296875" customWidth="1"/>
    <col min="17" max="18" width="22.7265625" customWidth="1"/>
  </cols>
  <sheetData>
    <row r="1" spans="2:16" ht="15" thickBot="1" x14ac:dyDescent="0.4"/>
    <row r="2" spans="2:16" ht="14.5" customHeight="1" x14ac:dyDescent="0.35">
      <c r="B2" s="18" t="s">
        <v>8</v>
      </c>
      <c r="C2" s="19"/>
      <c r="D2" s="20" t="s">
        <v>16</v>
      </c>
      <c r="E2" s="59" t="s">
        <v>9</v>
      </c>
      <c r="F2" s="59"/>
      <c r="G2" s="60" t="s">
        <v>11</v>
      </c>
      <c r="H2" s="21" t="s">
        <v>14</v>
      </c>
      <c r="I2" s="61" t="s">
        <v>27</v>
      </c>
      <c r="J2" s="60" t="s">
        <v>18</v>
      </c>
      <c r="K2" s="60" t="s">
        <v>41</v>
      </c>
      <c r="L2" s="67" t="s">
        <v>45</v>
      </c>
      <c r="M2" s="45" t="s">
        <v>35</v>
      </c>
      <c r="N2" s="67" t="s">
        <v>49</v>
      </c>
      <c r="O2" s="63" t="s">
        <v>36</v>
      </c>
      <c r="P2" s="57" t="s">
        <v>37</v>
      </c>
    </row>
    <row r="3" spans="2:16" x14ac:dyDescent="0.35">
      <c r="B3" s="55" t="s">
        <v>0</v>
      </c>
      <c r="C3" s="56"/>
      <c r="D3" s="16" t="s">
        <v>1</v>
      </c>
      <c r="E3" s="16" t="s">
        <v>7</v>
      </c>
      <c r="F3" s="16" t="s">
        <v>10</v>
      </c>
      <c r="G3" s="51"/>
      <c r="H3" s="15" t="s">
        <v>15</v>
      </c>
      <c r="I3" s="62"/>
      <c r="J3" s="51"/>
      <c r="K3" s="51"/>
      <c r="L3" s="68"/>
      <c r="M3" s="46"/>
      <c r="N3" s="68"/>
      <c r="O3" s="64"/>
      <c r="P3" s="58"/>
    </row>
    <row r="4" spans="2:16" x14ac:dyDescent="0.35">
      <c r="B4" s="52" t="s">
        <v>2</v>
      </c>
      <c r="C4" s="43"/>
      <c r="D4" s="1">
        <v>963</v>
      </c>
      <c r="E4" s="4">
        <v>4.9000000000000004</v>
      </c>
      <c r="F4" s="5">
        <v>0.6</v>
      </c>
      <c r="G4" s="15" t="s">
        <v>12</v>
      </c>
      <c r="H4" s="15" t="s">
        <v>17</v>
      </c>
      <c r="I4" s="15" t="s">
        <v>28</v>
      </c>
      <c r="J4" s="38" t="s">
        <v>19</v>
      </c>
      <c r="K4" s="38" t="s">
        <v>42</v>
      </c>
      <c r="L4" s="71" t="s">
        <v>46</v>
      </c>
      <c r="M4" s="43" t="s">
        <v>34</v>
      </c>
      <c r="N4" s="65" t="s">
        <v>50</v>
      </c>
      <c r="O4" s="12">
        <f>SUM(D4*(E4+F4))</f>
        <v>5296.5</v>
      </c>
      <c r="P4" s="22">
        <f>SUM(O4*3)</f>
        <v>15889.5</v>
      </c>
    </row>
    <row r="5" spans="2:16" x14ac:dyDescent="0.35">
      <c r="B5" s="47" t="s">
        <v>3</v>
      </c>
      <c r="C5" s="48"/>
      <c r="D5" s="1">
        <v>485</v>
      </c>
      <c r="E5" s="4">
        <v>7.9</v>
      </c>
      <c r="F5" s="5">
        <v>0.6</v>
      </c>
      <c r="G5" s="15" t="s">
        <v>12</v>
      </c>
      <c r="H5" s="15" t="s">
        <v>17</v>
      </c>
      <c r="I5" s="15" t="s">
        <v>28</v>
      </c>
      <c r="J5" s="38" t="s">
        <v>19</v>
      </c>
      <c r="K5" s="38" t="s">
        <v>42</v>
      </c>
      <c r="L5" s="72"/>
      <c r="M5" s="43"/>
      <c r="N5" s="62"/>
      <c r="O5" s="12">
        <f>SUM(D5*(E5+F5))</f>
        <v>4122.5</v>
      </c>
      <c r="P5" s="22">
        <f t="shared" ref="P5:P7" si="0">SUM(O5*3)</f>
        <v>12367.5</v>
      </c>
    </row>
    <row r="6" spans="2:16" x14ac:dyDescent="0.35">
      <c r="B6" s="52" t="s">
        <v>2</v>
      </c>
      <c r="C6" s="43"/>
      <c r="D6" s="1">
        <v>1078</v>
      </c>
      <c r="E6" s="4">
        <v>4.9000000000000004</v>
      </c>
      <c r="F6" s="5">
        <v>0.6</v>
      </c>
      <c r="G6" s="16" t="s">
        <v>25</v>
      </c>
      <c r="H6" s="16" t="s">
        <v>40</v>
      </c>
      <c r="I6" s="15" t="s">
        <v>29</v>
      </c>
      <c r="J6" s="38" t="s">
        <v>19</v>
      </c>
      <c r="K6" s="38" t="s">
        <v>54</v>
      </c>
      <c r="L6" s="71" t="s">
        <v>48</v>
      </c>
      <c r="M6" s="43"/>
      <c r="N6" s="65" t="s">
        <v>51</v>
      </c>
      <c r="O6" s="12">
        <f>SUM(D6*(E6+F6))</f>
        <v>5929</v>
      </c>
      <c r="P6" s="22">
        <f t="shared" si="0"/>
        <v>17787</v>
      </c>
    </row>
    <row r="7" spans="2:16" x14ac:dyDescent="0.35">
      <c r="B7" s="52" t="s">
        <v>3</v>
      </c>
      <c r="C7" s="43"/>
      <c r="D7" s="1">
        <v>122</v>
      </c>
      <c r="E7" s="4">
        <v>8.9</v>
      </c>
      <c r="F7" s="5">
        <v>0.6</v>
      </c>
      <c r="G7" s="16" t="s">
        <v>25</v>
      </c>
      <c r="H7" s="16" t="s">
        <v>40</v>
      </c>
      <c r="I7" s="15" t="s">
        <v>29</v>
      </c>
      <c r="J7" s="38" t="s">
        <v>19</v>
      </c>
      <c r="K7" s="38" t="s">
        <v>55</v>
      </c>
      <c r="L7" s="72"/>
      <c r="M7" s="43"/>
      <c r="N7" s="62"/>
      <c r="O7" s="12">
        <f>SUM(D7*(E7+F7))</f>
        <v>1159</v>
      </c>
      <c r="P7" s="22">
        <f t="shared" si="0"/>
        <v>3477</v>
      </c>
    </row>
    <row r="8" spans="2:16" x14ac:dyDescent="0.35">
      <c r="B8" s="47" t="s">
        <v>38</v>
      </c>
      <c r="C8" s="48"/>
      <c r="D8" s="1"/>
      <c r="E8" s="4"/>
      <c r="F8" s="5"/>
      <c r="G8" s="17" t="s">
        <v>39</v>
      </c>
      <c r="H8" s="16">
        <v>15</v>
      </c>
      <c r="I8" s="15"/>
      <c r="J8" s="38" t="s">
        <v>19</v>
      </c>
      <c r="K8" s="38"/>
      <c r="L8" s="38"/>
      <c r="M8" s="43"/>
      <c r="N8" s="38"/>
      <c r="O8" s="12"/>
      <c r="P8" s="22"/>
    </row>
    <row r="9" spans="2:16" x14ac:dyDescent="0.35">
      <c r="B9" s="55" t="s">
        <v>4</v>
      </c>
      <c r="C9" s="56"/>
      <c r="D9" s="1">
        <f>SUM(D4:D7)</f>
        <v>2648</v>
      </c>
      <c r="E9" s="6"/>
      <c r="F9" s="7"/>
      <c r="G9" s="10"/>
      <c r="H9" s="15"/>
      <c r="I9" s="15"/>
      <c r="J9" s="9"/>
      <c r="K9" s="9"/>
      <c r="L9" s="9"/>
      <c r="M9" s="43"/>
      <c r="N9" s="9"/>
      <c r="O9" s="9"/>
      <c r="P9" s="23"/>
    </row>
    <row r="10" spans="2:16" x14ac:dyDescent="0.35">
      <c r="B10" s="24"/>
      <c r="C10" s="25"/>
      <c r="D10" s="3"/>
      <c r="E10" s="26"/>
      <c r="F10" s="26"/>
      <c r="G10" s="2"/>
      <c r="H10" s="25"/>
      <c r="I10" s="25"/>
      <c r="J10" s="25"/>
      <c r="K10" s="25"/>
      <c r="L10" s="25"/>
      <c r="M10" s="27"/>
      <c r="N10" s="25"/>
      <c r="O10" s="25"/>
      <c r="P10" s="28"/>
    </row>
    <row r="11" spans="2:16" x14ac:dyDescent="0.35">
      <c r="B11" s="55" t="s">
        <v>5</v>
      </c>
      <c r="C11" s="56"/>
      <c r="D11" s="1" t="s">
        <v>1</v>
      </c>
      <c r="E11" s="16" t="s">
        <v>7</v>
      </c>
      <c r="F11" s="16" t="s">
        <v>10</v>
      </c>
      <c r="G11" s="15" t="s">
        <v>11</v>
      </c>
      <c r="H11" s="9" t="s">
        <v>14</v>
      </c>
      <c r="I11" s="9" t="s">
        <v>31</v>
      </c>
      <c r="J11" s="11" t="s">
        <v>24</v>
      </c>
      <c r="K11" s="11" t="s">
        <v>24</v>
      </c>
      <c r="L11" s="11"/>
      <c r="M11" s="43" t="s">
        <v>34</v>
      </c>
      <c r="N11" s="65" t="s">
        <v>51</v>
      </c>
      <c r="O11" s="16" t="s">
        <v>5</v>
      </c>
      <c r="P11" s="29" t="s">
        <v>5</v>
      </c>
    </row>
    <row r="12" spans="2:16" x14ac:dyDescent="0.35">
      <c r="B12" s="52" t="s">
        <v>2</v>
      </c>
      <c r="C12" s="43"/>
      <c r="D12" s="1">
        <v>840</v>
      </c>
      <c r="E12" s="4">
        <v>4.5</v>
      </c>
      <c r="F12" s="5">
        <v>0.6</v>
      </c>
      <c r="G12" s="13" t="s">
        <v>26</v>
      </c>
      <c r="H12" s="13" t="s">
        <v>30</v>
      </c>
      <c r="I12" s="13" t="s">
        <v>29</v>
      </c>
      <c r="J12" s="36" t="s">
        <v>19</v>
      </c>
      <c r="K12" s="36" t="s">
        <v>43</v>
      </c>
      <c r="L12" s="36" t="s">
        <v>47</v>
      </c>
      <c r="M12" s="43"/>
      <c r="N12" s="62"/>
      <c r="O12" s="12">
        <f>SUM(D12*(E12+F12))</f>
        <v>4284</v>
      </c>
      <c r="P12" s="22">
        <f t="shared" ref="P12:P14" si="1">SUM(O12*3)</f>
        <v>12852</v>
      </c>
    </row>
    <row r="13" spans="2:16" x14ac:dyDescent="0.35">
      <c r="B13" s="47" t="s">
        <v>2</v>
      </c>
      <c r="C13" s="48"/>
      <c r="D13" s="1">
        <v>970</v>
      </c>
      <c r="E13" s="4">
        <v>4</v>
      </c>
      <c r="F13" s="5">
        <v>0.8</v>
      </c>
      <c r="G13" s="49" t="s">
        <v>32</v>
      </c>
      <c r="H13" s="49" t="s">
        <v>33</v>
      </c>
      <c r="I13" s="49" t="s">
        <v>29</v>
      </c>
      <c r="J13" s="49" t="s">
        <v>19</v>
      </c>
      <c r="K13" s="49" t="s">
        <v>44</v>
      </c>
      <c r="L13" s="71" t="s">
        <v>46</v>
      </c>
      <c r="M13" s="43"/>
      <c r="N13" s="65" t="s">
        <v>52</v>
      </c>
      <c r="O13" s="12">
        <f>SUM(D13*(E13+F13))</f>
        <v>4656</v>
      </c>
      <c r="P13" s="22">
        <f t="shared" si="1"/>
        <v>13968</v>
      </c>
    </row>
    <row r="14" spans="2:16" x14ac:dyDescent="0.35">
      <c r="B14" s="52" t="s">
        <v>3</v>
      </c>
      <c r="C14" s="43"/>
      <c r="D14" s="1">
        <v>70</v>
      </c>
      <c r="E14" s="4">
        <v>7.9</v>
      </c>
      <c r="F14" s="5">
        <v>0.8</v>
      </c>
      <c r="G14" s="51"/>
      <c r="H14" s="51"/>
      <c r="I14" s="51"/>
      <c r="J14" s="51"/>
      <c r="K14" s="51"/>
      <c r="L14" s="72"/>
      <c r="M14" s="43"/>
      <c r="N14" s="62"/>
      <c r="O14" s="12">
        <f>SUM(D14*(E14+F14))</f>
        <v>609.00000000000011</v>
      </c>
      <c r="P14" s="22">
        <f t="shared" si="1"/>
        <v>1827.0000000000005</v>
      </c>
    </row>
    <row r="15" spans="2:16" x14ac:dyDescent="0.35">
      <c r="B15" s="47" t="s">
        <v>38</v>
      </c>
      <c r="C15" s="48"/>
      <c r="D15" s="1"/>
      <c r="E15" s="4"/>
      <c r="F15" s="5"/>
      <c r="G15" s="17" t="s">
        <v>39</v>
      </c>
      <c r="H15" s="16">
        <v>15</v>
      </c>
      <c r="I15" s="14"/>
      <c r="J15" s="37" t="s">
        <v>19</v>
      </c>
      <c r="K15" s="37"/>
      <c r="L15" s="37"/>
      <c r="M15" s="43"/>
      <c r="N15" s="37"/>
      <c r="O15" s="12"/>
      <c r="P15" s="22"/>
    </row>
    <row r="16" spans="2:16" x14ac:dyDescent="0.35">
      <c r="B16" s="55" t="s">
        <v>4</v>
      </c>
      <c r="C16" s="56"/>
      <c r="D16" s="1">
        <f>SUM(D12:D14)</f>
        <v>1880</v>
      </c>
      <c r="E16" s="6"/>
      <c r="F16" s="7"/>
      <c r="G16" s="10"/>
      <c r="H16" s="10"/>
      <c r="I16" s="10"/>
      <c r="J16" s="10"/>
      <c r="K16" s="10"/>
      <c r="L16" s="10"/>
      <c r="M16" s="43"/>
      <c r="N16" s="10"/>
      <c r="O16" s="9"/>
      <c r="P16" s="23"/>
    </row>
    <row r="17" spans="2:16" x14ac:dyDescent="0.35">
      <c r="B17" s="24"/>
      <c r="C17" s="25"/>
      <c r="D17" s="3"/>
      <c r="E17" s="26"/>
      <c r="F17" s="26"/>
      <c r="G17" s="2"/>
      <c r="H17" s="25"/>
      <c r="I17" s="25"/>
      <c r="J17" s="25"/>
      <c r="K17" s="25"/>
      <c r="L17" s="25"/>
      <c r="M17" s="27"/>
      <c r="N17" s="25"/>
      <c r="O17" s="25"/>
      <c r="P17" s="28"/>
    </row>
    <row r="18" spans="2:16" ht="14.5" customHeight="1" x14ac:dyDescent="0.35">
      <c r="B18" s="55" t="s">
        <v>6</v>
      </c>
      <c r="C18" s="56"/>
      <c r="D18" s="1" t="s">
        <v>1</v>
      </c>
      <c r="E18" s="16" t="s">
        <v>7</v>
      </c>
      <c r="F18" s="16" t="s">
        <v>10</v>
      </c>
      <c r="G18" s="49" t="s">
        <v>13</v>
      </c>
      <c r="H18" s="49" t="s">
        <v>23</v>
      </c>
      <c r="I18" s="49" t="s">
        <v>29</v>
      </c>
      <c r="J18" s="74" t="s">
        <v>19</v>
      </c>
      <c r="K18" s="69">
        <v>44607</v>
      </c>
      <c r="L18" s="73" t="s">
        <v>46</v>
      </c>
      <c r="M18" s="43" t="s">
        <v>34</v>
      </c>
      <c r="N18" s="66" t="s">
        <v>53</v>
      </c>
      <c r="O18" s="16" t="s">
        <v>6</v>
      </c>
      <c r="P18" s="29" t="s">
        <v>6</v>
      </c>
    </row>
    <row r="19" spans="2:16" x14ac:dyDescent="0.35">
      <c r="B19" s="52" t="s">
        <v>2</v>
      </c>
      <c r="C19" s="43"/>
      <c r="D19" s="1">
        <v>929</v>
      </c>
      <c r="E19" s="4">
        <v>4.9000000000000004</v>
      </c>
      <c r="F19" s="5">
        <v>0.6</v>
      </c>
      <c r="G19" s="50"/>
      <c r="H19" s="50"/>
      <c r="I19" s="50"/>
      <c r="J19" s="75"/>
      <c r="K19" s="70"/>
      <c r="L19" s="73"/>
      <c r="M19" s="43"/>
      <c r="N19" s="66"/>
      <c r="O19" s="12">
        <f>SUM(D19*(E19+F19))</f>
        <v>5109.5</v>
      </c>
      <c r="P19" s="22">
        <f t="shared" ref="P19:P22" si="2">SUM(O19*3)</f>
        <v>15328.5</v>
      </c>
    </row>
    <row r="20" spans="2:16" x14ac:dyDescent="0.35">
      <c r="B20" s="52" t="s">
        <v>20</v>
      </c>
      <c r="C20" s="43"/>
      <c r="D20" s="1">
        <v>162</v>
      </c>
      <c r="E20" s="4">
        <v>8.9</v>
      </c>
      <c r="F20" s="5">
        <v>0.6</v>
      </c>
      <c r="G20" s="50"/>
      <c r="H20" s="50"/>
      <c r="I20" s="50"/>
      <c r="J20" s="75"/>
      <c r="K20" s="70"/>
      <c r="L20" s="73"/>
      <c r="M20" s="43"/>
      <c r="N20" s="66"/>
      <c r="O20" s="12">
        <f t="shared" ref="O20:O22" si="3">SUM(D20*(E20+F20))</f>
        <v>1539</v>
      </c>
      <c r="P20" s="22">
        <f t="shared" si="2"/>
        <v>4617</v>
      </c>
    </row>
    <row r="21" spans="2:16" x14ac:dyDescent="0.35">
      <c r="B21" s="52" t="s">
        <v>21</v>
      </c>
      <c r="C21" s="43"/>
      <c r="D21" s="1">
        <v>653</v>
      </c>
      <c r="E21" s="4">
        <v>8.9</v>
      </c>
      <c r="F21" s="5">
        <v>0.6</v>
      </c>
      <c r="G21" s="50"/>
      <c r="H21" s="50"/>
      <c r="I21" s="50"/>
      <c r="J21" s="75"/>
      <c r="K21" s="70"/>
      <c r="L21" s="73"/>
      <c r="M21" s="43"/>
      <c r="N21" s="66"/>
      <c r="O21" s="12">
        <f t="shared" si="3"/>
        <v>6203.5</v>
      </c>
      <c r="P21" s="22">
        <f t="shared" si="2"/>
        <v>18610.5</v>
      </c>
    </row>
    <row r="22" spans="2:16" x14ac:dyDescent="0.35">
      <c r="B22" s="52" t="s">
        <v>22</v>
      </c>
      <c r="C22" s="43"/>
      <c r="D22" s="1">
        <v>650</v>
      </c>
      <c r="E22" s="4">
        <v>8.9</v>
      </c>
      <c r="F22" s="5">
        <v>0.6</v>
      </c>
      <c r="G22" s="51"/>
      <c r="H22" s="51"/>
      <c r="I22" s="50"/>
      <c r="J22" s="75"/>
      <c r="K22" s="70"/>
      <c r="L22" s="73"/>
      <c r="M22" s="43"/>
      <c r="N22" s="66"/>
      <c r="O22" s="12">
        <f t="shared" si="3"/>
        <v>6175</v>
      </c>
      <c r="P22" s="22">
        <f t="shared" si="2"/>
        <v>18525</v>
      </c>
    </row>
    <row r="23" spans="2:16" x14ac:dyDescent="0.35">
      <c r="B23" s="47" t="s">
        <v>38</v>
      </c>
      <c r="C23" s="48"/>
      <c r="D23" s="1"/>
      <c r="E23" s="4"/>
      <c r="F23" s="5"/>
      <c r="G23" s="17" t="s">
        <v>39</v>
      </c>
      <c r="H23" s="16">
        <v>15</v>
      </c>
      <c r="I23" s="11"/>
      <c r="J23" s="42" t="s">
        <v>19</v>
      </c>
      <c r="K23" s="41"/>
      <c r="L23" s="42"/>
      <c r="M23" s="43"/>
      <c r="N23" s="42"/>
      <c r="O23" s="12"/>
      <c r="P23" s="22"/>
    </row>
    <row r="24" spans="2:16" ht="15" thickBot="1" x14ac:dyDescent="0.4">
      <c r="B24" s="53" t="s">
        <v>4</v>
      </c>
      <c r="C24" s="54"/>
      <c r="D24" s="30">
        <f>SUM(D19:D22)</f>
        <v>2394</v>
      </c>
      <c r="E24" s="31">
        <v>8.9</v>
      </c>
      <c r="F24" s="32">
        <v>0.6</v>
      </c>
      <c r="G24" s="33"/>
      <c r="H24" s="33"/>
      <c r="I24" s="33"/>
      <c r="J24" s="40"/>
      <c r="K24" s="40"/>
      <c r="L24" s="39"/>
      <c r="M24" s="44"/>
      <c r="N24" s="39"/>
      <c r="O24" s="34">
        <f>SUM(O4:O23)</f>
        <v>45083</v>
      </c>
      <c r="P24" s="35">
        <f>SUM(P4:P23)</f>
        <v>135249</v>
      </c>
    </row>
    <row r="25" spans="2:16" x14ac:dyDescent="0.35">
      <c r="B25" s="2"/>
      <c r="C25" s="2"/>
      <c r="D25" s="3"/>
    </row>
    <row r="26" spans="2:16" x14ac:dyDescent="0.35">
      <c r="D26" s="3"/>
    </row>
  </sheetData>
  <mergeCells count="52">
    <mergeCell ref="J2:J3"/>
    <mergeCell ref="J13:J14"/>
    <mergeCell ref="L2:L3"/>
    <mergeCell ref="K18:K22"/>
    <mergeCell ref="L4:L5"/>
    <mergeCell ref="L6:L7"/>
    <mergeCell ref="L13:L14"/>
    <mergeCell ref="L18:L22"/>
    <mergeCell ref="J18:J22"/>
    <mergeCell ref="N4:N5"/>
    <mergeCell ref="N6:N7"/>
    <mergeCell ref="N13:N14"/>
    <mergeCell ref="N18:N22"/>
    <mergeCell ref="N2:N3"/>
    <mergeCell ref="N11:N12"/>
    <mergeCell ref="P2:P3"/>
    <mergeCell ref="G13:G14"/>
    <mergeCell ref="B13:C13"/>
    <mergeCell ref="H13:H14"/>
    <mergeCell ref="I13:I14"/>
    <mergeCell ref="K13:K14"/>
    <mergeCell ref="B14:C14"/>
    <mergeCell ref="E2:F2"/>
    <mergeCell ref="B6:C6"/>
    <mergeCell ref="G2:G3"/>
    <mergeCell ref="K2:K3"/>
    <mergeCell ref="B3:C3"/>
    <mergeCell ref="B4:C4"/>
    <mergeCell ref="I2:I3"/>
    <mergeCell ref="O2:O3"/>
    <mergeCell ref="M4:M9"/>
    <mergeCell ref="B5:C5"/>
    <mergeCell ref="B9:C9"/>
    <mergeCell ref="B11:C11"/>
    <mergeCell ref="B12:C12"/>
    <mergeCell ref="B7:C7"/>
    <mergeCell ref="M11:M16"/>
    <mergeCell ref="M18:M24"/>
    <mergeCell ref="M2:M3"/>
    <mergeCell ref="B8:C8"/>
    <mergeCell ref="B15:C15"/>
    <mergeCell ref="B23:C23"/>
    <mergeCell ref="G18:G22"/>
    <mergeCell ref="H18:H22"/>
    <mergeCell ref="B19:C19"/>
    <mergeCell ref="B20:C20"/>
    <mergeCell ref="B21:C21"/>
    <mergeCell ref="B22:C22"/>
    <mergeCell ref="B24:C24"/>
    <mergeCell ref="B16:C16"/>
    <mergeCell ref="I18:I22"/>
    <mergeCell ref="B18:C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05.10.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András</dc:creator>
  <cp:lastModifiedBy>András</cp:lastModifiedBy>
  <dcterms:created xsi:type="dcterms:W3CDTF">2022-04-22T10:13:25Z</dcterms:created>
  <dcterms:modified xsi:type="dcterms:W3CDTF">2023-06-12T17:47:23Z</dcterms:modified>
</cp:coreProperties>
</file>